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07\Downloads\"/>
    </mc:Choice>
  </mc:AlternateContent>
  <xr:revisionPtr revIDLastSave="0" documentId="13_ncr:1_{AF780AE5-F10F-4E35-A106-B40FF49AB7EC}" xr6:coauthVersionLast="47" xr6:coauthVersionMax="47" xr10:uidLastSave="{00000000-0000-0000-0000-000000000000}"/>
  <bookViews>
    <workbookView xWindow="-120" yWindow="-120" windowWidth="29040" windowHeight="15840" xr2:uid="{435027DF-7C42-412A-BFBE-0AEA50B99329}"/>
  </bookViews>
  <sheets>
    <sheet name="HD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H17" i="2" s="1"/>
  <c r="C17" i="2"/>
  <c r="G17" i="2" s="1"/>
  <c r="D16" i="2"/>
  <c r="H16" i="2" s="1"/>
  <c r="C16" i="2"/>
  <c r="G16" i="2" s="1"/>
  <c r="D15" i="2"/>
  <c r="H15" i="2" s="1"/>
  <c r="C15" i="2"/>
  <c r="G15" i="2" s="1"/>
  <c r="G14" i="2"/>
  <c r="D13" i="2"/>
  <c r="C13" i="2"/>
  <c r="G13" i="2" s="1"/>
  <c r="D11" i="2"/>
  <c r="H11" i="2" s="1"/>
  <c r="C11" i="2"/>
  <c r="G11" i="2" s="1"/>
  <c r="C12" i="2"/>
  <c r="D12" i="2"/>
  <c r="H12" i="2" s="1"/>
  <c r="G12" i="2"/>
  <c r="H13" i="2"/>
  <c r="H14" i="2"/>
  <c r="K30" i="2"/>
  <c r="L30" i="2"/>
</calcChain>
</file>

<file path=xl/sharedStrings.xml><?xml version="1.0" encoding="utf-8"?>
<sst xmlns="http://schemas.openxmlformats.org/spreadsheetml/2006/main" count="24" uniqueCount="20">
  <si>
    <t>X</t>
  </si>
  <si>
    <t>Y</t>
  </si>
  <si>
    <t>C1</t>
  </si>
  <si>
    <t>C2</t>
  </si>
  <si>
    <t>C3</t>
  </si>
  <si>
    <t>C4</t>
  </si>
  <si>
    <t>C5</t>
  </si>
  <si>
    <t>C6</t>
  </si>
  <si>
    <t>C7</t>
  </si>
  <si>
    <t>DELTA X</t>
  </si>
  <si>
    <t>DELTA Y</t>
  </si>
  <si>
    <t>HD pattern Coordinates</t>
  </si>
  <si>
    <r>
      <t>Desired</t>
    </r>
    <r>
      <rPr>
        <b/>
        <sz val="11"/>
        <color rgb="FFFF0000"/>
        <rFont val="Calibri"/>
        <family val="2"/>
        <scheme val="minor"/>
      </rPr>
      <t xml:space="preserve"> BRAIN COORDINATES</t>
    </r>
    <r>
      <rPr>
        <b/>
        <sz val="11"/>
        <color rgb="FF002060"/>
        <rFont val="Calibri"/>
        <family val="2"/>
        <scheme val="minor"/>
      </rPr>
      <t xml:space="preserve"> Here</t>
    </r>
  </si>
  <si>
    <t xml:space="preserve">High-density Fiber-optic Cannula Array </t>
  </si>
  <si>
    <t>Median</t>
  </si>
  <si>
    <t>Step1 -  Enter your brain coordinated in the cells under the title "Desired Brain Coordinates Here" ( delete the example coordinates in  K10 to L16)</t>
  </si>
  <si>
    <t xml:space="preserve">Step 2 -  Change Delta X and Delta Y and observe the graph to select the best possible position </t>
  </si>
  <si>
    <t xml:space="preserve">(Median of the brain X and Y coordinates is used as a starting value for Delta X and Y resp.) </t>
  </si>
  <si>
    <r>
      <rPr>
        <b/>
        <u/>
        <sz val="12"/>
        <color theme="1"/>
        <rFont val="Calibri"/>
        <family val="2"/>
        <scheme val="minor"/>
      </rPr>
      <t>Estimate the position on the Cannula array using your brain coordinates.</t>
    </r>
    <r>
      <rPr>
        <sz val="12"/>
        <color theme="1"/>
        <rFont val="Calibri"/>
        <family val="2"/>
        <scheme val="minor"/>
      </rPr>
      <t xml:space="preserve">  </t>
    </r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</si>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</sst>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0" xfId="0" applyFont="1"/>
    <xf numFmtId="164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0" xfId="0" applyFill="1"/>
    <xf numFmtId="164" fontId="0" fillId="2" borderId="0" xfId="0" applyNumberFormat="1" applyFill="1"/>
    <xf numFmtId="164" fontId="0" fillId="0" borderId="9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68686846155562E-2"/>
          <c:y val="3.6484245439469321E-2"/>
          <c:w val="0.76077565375149636"/>
          <c:h val="0.88657290972956737"/>
        </c:manualLayout>
      </c:layout>
      <c:scatterChart>
        <c:scatterStyle val="lineMarker"/>
        <c:varyColors val="0"/>
        <c:ser>
          <c:idx val="0"/>
          <c:order val="0"/>
          <c:tx>
            <c:v>HD Pattern</c:v>
          </c:tx>
          <c:spPr>
            <a:ln w="9525" cap="rnd">
              <a:noFill/>
              <a:round/>
            </a:ln>
            <a:effectLst>
              <a:outerShdw blurRad="520700" dist="635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 w="9525" cap="rnd">
                <a:solidFill>
                  <a:schemeClr val="accent1"/>
                </a:solidFill>
                <a:round/>
              </a:ln>
              <a:effectLst>
                <a:outerShdw blurRad="520700" dist="6350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BD31502-2B93-47DD-B8FC-34D25390F939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C66-4053-BF9B-72C550A0CA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75A9AA-E36A-421F-9304-8F30B6790221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C66-4053-BF9B-72C550A0CA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9AE7D0-B99B-4731-A8DC-07FB2CCF00C0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66-4053-BF9B-72C550A0CA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D0E999-5175-47C7-9734-34705628B782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66-4053-BF9B-72C550A0CA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F8D7BD5-C7C3-4B18-A5F4-32E8F8C74EA6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66-4053-BF9B-72C550A0CA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EC5FC54-32D4-4169-A93A-32E134D50885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C66-4053-BF9B-72C550A0CA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37AB696-C12F-4BF6-8FE5-ABF656C85ECE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66-4053-BF9B-72C550A0CA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414145F-6191-4F14-900C-63160B1F8E16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C66-4053-BF9B-72C550A0CAF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37090E6-AFA1-4098-ADF1-7547C03C3E71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C66-4053-BF9B-72C550A0CAF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7674409-4481-4C31-81C7-5B88DEF93F8D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C66-4053-BF9B-72C550A0CAF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D41F0A5-5931-4B7F-99DD-02790B70568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C66-4053-BF9B-72C550A0CAF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1DA5670-DEB1-4DE3-9E36-EDFE1A2BCFF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C66-4053-BF9B-72C550A0CAF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71C5D47-B285-40E1-BA56-DC1376BB880C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C66-4053-BF9B-72C550A0CAF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A4633E7-C147-4160-B5C2-351B156B9D47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C66-4053-BF9B-72C550A0CAF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0A887F8-C12E-40C5-ADCA-60B21D7B4231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C66-4053-BF9B-72C550A0CAF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3BFD020-9C0F-492C-A821-CF28A0BE9CB7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C66-4053-BF9B-72C550A0CA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16E1683-7FDC-41AA-9B37-AC11CFD0A0A8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C66-4053-BF9B-72C550A0CAF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CFC88F0-81FC-4320-B695-E80A07E6D4CB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C66-4053-BF9B-72C550A0CAF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C472A9D-285A-48A1-BE07-BBABFB61DB68}" type="CELLRANGE">
                      <a:rPr lang="en-US"/>
                      <a:pPr/>
                      <a:t>[PLAGECELL]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C66-4053-BF9B-72C550A0C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HDC!$G$11:$G$29</c:f>
              <c:numCache>
                <c:formatCode>0.000</c:formatCode>
                <c:ptCount val="19"/>
                <c:pt idx="0">
                  <c:v>-0.41250000000000037</c:v>
                </c:pt>
                <c:pt idx="1">
                  <c:v>0.41249999999999992</c:v>
                </c:pt>
                <c:pt idx="2">
                  <c:v>-0.82499999999999996</c:v>
                </c:pt>
                <c:pt idx="3">
                  <c:v>0</c:v>
                </c:pt>
                <c:pt idx="4">
                  <c:v>0.82499999999999996</c:v>
                </c:pt>
                <c:pt idx="5">
                  <c:v>-0.41250000000000009</c:v>
                </c:pt>
                <c:pt idx="6">
                  <c:v>0.41249999999999992</c:v>
                </c:pt>
              </c:numCache>
            </c:numRef>
          </c:xVal>
          <c:yVal>
            <c:numRef>
              <c:f>HDC!$H$11:$H$29</c:f>
              <c:numCache>
                <c:formatCode>0.000</c:formatCode>
                <c:ptCount val="19"/>
                <c:pt idx="0">
                  <c:v>0.71447095812216166</c:v>
                </c:pt>
                <c:pt idx="1">
                  <c:v>0.71447095812216188</c:v>
                </c:pt>
                <c:pt idx="2">
                  <c:v>-1.5161212129494173E-16</c:v>
                </c:pt>
                <c:pt idx="3">
                  <c:v>0</c:v>
                </c:pt>
                <c:pt idx="4">
                  <c:v>5.0537373764980575E-17</c:v>
                </c:pt>
                <c:pt idx="5">
                  <c:v>-0.71447095812216177</c:v>
                </c:pt>
                <c:pt idx="6">
                  <c:v>-0.71447095812216188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HDC!$B$11:$B$29</c15:f>
                <c15:dlblRangeCache>
                  <c:ptCount val="19"/>
                  <c:pt idx="0">
                    <c:v>C1</c:v>
                  </c:pt>
                  <c:pt idx="1">
                    <c:v>C2</c:v>
                  </c:pt>
                  <c:pt idx="2">
                    <c:v>C3</c:v>
                  </c:pt>
                  <c:pt idx="3">
                    <c:v>C4</c:v>
                  </c:pt>
                  <c:pt idx="4">
                    <c:v>C5</c:v>
                  </c:pt>
                  <c:pt idx="5">
                    <c:v>C6</c:v>
                  </c:pt>
                  <c:pt idx="6">
                    <c:v>C7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338-4419-B0CF-17372CC6A764}"/>
            </c:ext>
          </c:extLst>
        </c:ser>
        <c:ser>
          <c:idx val="1"/>
          <c:order val="1"/>
          <c:tx>
            <c:v>Brain Coordinates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8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HDC!$K$11:$K$29</c:f>
              <c:numCache>
                <c:formatCode>0.000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0.75</c:v>
                </c:pt>
              </c:numCache>
            </c:numRef>
          </c:xVal>
          <c:yVal>
            <c:numRef>
              <c:f>HDC!$L$11:$L$29</c:f>
              <c:numCache>
                <c:formatCode>0.000</c:formatCode>
                <c:ptCount val="19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3.5</c:v>
                </c:pt>
                <c:pt idx="5">
                  <c:v>3.5</c:v>
                </c:pt>
                <c:pt idx="6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38-4419-B0CF-17372CC6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48079"/>
        <c:axId val="602748495"/>
      </c:scatterChart>
      <c:valAx>
        <c:axId val="602748079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48495"/>
        <c:crosses val="autoZero"/>
        <c:crossBetween val="midCat"/>
      </c:valAx>
      <c:valAx>
        <c:axId val="60274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48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306917</xdr:colOff>
      <xdr:row>6</xdr:row>
      <xdr:rowOff>84667</xdr:rowOff>
    </xdr:from>
    <xdr:to>
      <xdr:col>23</xdr:col>
      <xdr:colOff>158750</xdr:colOff>
      <xdr:row>28</xdr:row>
      <xdr:rowOff>201083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B266-D2CA-48BA-9CE0-6EEBE9677A66}">
  <dimension ref="A1:M30"/>
  <sheetViews>
    <sheetView tabSelected="1" zoomScale="90" zoomScaleNormal="90" workbookViewId="0">
      <selection activeCell="E21" sqref="E21"/>
    </sheetView>
  </sheetViews>
  <sheetFormatPr baseColWidth="10" defaultColWidth="9.140625" defaultRowHeight="15" x14ac:dyDescent="0.25"/>
  <cols>
    <col min="1" max="1" width="17.5703125" customWidth="1"/>
    <col min="4" max="4" width="11.5703125" customWidth="1"/>
    <col min="5" max="5" width="12" customWidth="1"/>
    <col min="10" max="10" width="11.85546875" customWidth="1"/>
    <col min="11" max="11" width="14.5703125" customWidth="1"/>
    <col min="12" max="12" width="18.85546875" customWidth="1"/>
  </cols>
  <sheetData>
    <row r="1" spans="1:13" ht="18" x14ac:dyDescent="0.25">
      <c r="C1" s="1"/>
      <c r="D1" s="1"/>
      <c r="E1" s="1"/>
      <c r="I1" s="27" t="s">
        <v>13</v>
      </c>
      <c r="J1" s="28"/>
      <c r="K1" s="28"/>
      <c r="L1" s="28"/>
      <c r="M1" s="28"/>
    </row>
    <row r="2" spans="1:13" ht="18" x14ac:dyDescent="0.25">
      <c r="C2" s="1"/>
      <c r="D2" s="1"/>
      <c r="E2" s="1"/>
      <c r="I2" s="15"/>
      <c r="J2" s="16"/>
      <c r="K2" s="16"/>
      <c r="L2" s="16"/>
      <c r="M2" s="16"/>
    </row>
    <row r="3" spans="1:13" ht="18.75" customHeight="1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3"/>
      <c r="M3" s="17"/>
    </row>
    <row r="4" spans="1:13" ht="18.75" customHeight="1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3" ht="18.75" customHeight="1" x14ac:dyDescent="0.2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18.75" customHeight="1" x14ac:dyDescent="0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x14ac:dyDescent="0.25">
      <c r="C7" s="1"/>
      <c r="D7" s="1"/>
      <c r="E7" s="1"/>
    </row>
    <row r="8" spans="1:13" ht="15.75" thickBot="1" x14ac:dyDescent="0.3">
      <c r="C8" s="1"/>
      <c r="D8" s="1"/>
      <c r="E8" s="1"/>
      <c r="G8" s="18" t="s">
        <v>9</v>
      </c>
      <c r="H8" s="19">
        <v>0</v>
      </c>
    </row>
    <row r="9" spans="1:13" ht="15.75" thickBot="1" x14ac:dyDescent="0.3">
      <c r="B9" s="29" t="s">
        <v>11</v>
      </c>
      <c r="C9" s="30"/>
      <c r="D9" s="31"/>
      <c r="E9" s="1"/>
      <c r="G9" s="18" t="s">
        <v>10</v>
      </c>
      <c r="H9" s="19">
        <v>0</v>
      </c>
      <c r="K9" s="29" t="s">
        <v>12</v>
      </c>
      <c r="L9" s="32"/>
      <c r="M9" s="13"/>
    </row>
    <row r="10" spans="1:13" ht="15.75" thickBot="1" x14ac:dyDescent="0.3">
      <c r="B10" t="s">
        <v>19</v>
      </c>
      <c r="C10" s="1" t="s">
        <v>0</v>
      </c>
      <c r="D10" s="1" t="s">
        <v>1</v>
      </c>
      <c r="E10" s="1"/>
      <c r="G10" s="1" t="s">
        <v>0</v>
      </c>
      <c r="H10" s="1" t="s">
        <v>1</v>
      </c>
      <c r="K10" s="1" t="s">
        <v>0</v>
      </c>
      <c r="L10" s="1" t="s">
        <v>1</v>
      </c>
    </row>
    <row r="11" spans="1:13" x14ac:dyDescent="0.25">
      <c r="B11" s="4" t="s">
        <v>2</v>
      </c>
      <c r="C11" s="5">
        <f>(1.65/2)*SIN(330*PI()/180)</f>
        <v>-0.41250000000000037</v>
      </c>
      <c r="D11" s="6">
        <f>(1.65/2)*COS(330*PI()/180)</f>
        <v>0.71447095812216166</v>
      </c>
      <c r="E11" s="3"/>
      <c r="G11" s="2">
        <f t="shared" ref="G11:G28" si="0">C11+$H$8</f>
        <v>-0.41250000000000037</v>
      </c>
      <c r="H11" s="2">
        <f t="shared" ref="H11:H28" si="1">D11+$H$9</f>
        <v>0.71447095812216166</v>
      </c>
      <c r="I11" s="2"/>
      <c r="J11" s="2"/>
      <c r="K11" s="14">
        <v>0.5</v>
      </c>
      <c r="L11" s="6">
        <v>2.5</v>
      </c>
      <c r="M11" s="2"/>
    </row>
    <row r="12" spans="1:13" x14ac:dyDescent="0.25">
      <c r="B12" s="7" t="s">
        <v>3</v>
      </c>
      <c r="C12" s="33">
        <f>(1.65/2)*SIN(30*PI()/180)</f>
        <v>0.41249999999999992</v>
      </c>
      <c r="D12" s="8">
        <f>(1.65/2)*COS(30*PI()/180)</f>
        <v>0.71447095812216188</v>
      </c>
      <c r="E12" s="3"/>
      <c r="G12" s="2">
        <f t="shared" si="0"/>
        <v>0.41249999999999992</v>
      </c>
      <c r="H12" s="2">
        <f t="shared" si="1"/>
        <v>0.71447095812216188</v>
      </c>
      <c r="I12" s="2"/>
      <c r="J12" s="2"/>
      <c r="K12" s="12">
        <v>1</v>
      </c>
      <c r="L12" s="8">
        <v>3.5</v>
      </c>
      <c r="M12" s="2"/>
    </row>
    <row r="13" spans="1:13" x14ac:dyDescent="0.25">
      <c r="B13" s="7" t="s">
        <v>4</v>
      </c>
      <c r="C13" s="33">
        <f>(1.65/2)*SIN(270*PI()/180)</f>
        <v>-0.82499999999999996</v>
      </c>
      <c r="D13" s="8">
        <f>(1.65/2)*COS(270*PI()/180)</f>
        <v>-1.5161212129494173E-16</v>
      </c>
      <c r="E13" s="3"/>
      <c r="G13" s="2">
        <f t="shared" si="0"/>
        <v>-0.82499999999999996</v>
      </c>
      <c r="H13" s="2">
        <f t="shared" si="1"/>
        <v>-1.5161212129494173E-16</v>
      </c>
      <c r="I13" s="2"/>
      <c r="J13" s="2"/>
      <c r="K13" s="12">
        <v>0</v>
      </c>
      <c r="L13" s="8">
        <v>3</v>
      </c>
      <c r="M13" s="2"/>
    </row>
    <row r="14" spans="1:13" x14ac:dyDescent="0.25">
      <c r="B14" s="7" t="s">
        <v>5</v>
      </c>
      <c r="C14" s="33">
        <v>0</v>
      </c>
      <c r="D14" s="8">
        <v>0</v>
      </c>
      <c r="E14" s="3"/>
      <c r="G14" s="2">
        <f t="shared" si="0"/>
        <v>0</v>
      </c>
      <c r="H14" s="2">
        <f t="shared" si="1"/>
        <v>0</v>
      </c>
      <c r="I14" s="2"/>
      <c r="J14" s="2"/>
      <c r="K14" s="12">
        <v>0</v>
      </c>
      <c r="L14" s="8">
        <v>2.5</v>
      </c>
      <c r="M14" s="2"/>
    </row>
    <row r="15" spans="1:13" x14ac:dyDescent="0.25">
      <c r="B15" s="7" t="s">
        <v>6</v>
      </c>
      <c r="C15" s="33">
        <f>(1.65/2)*SIN(90*PI()/180)</f>
        <v>0.82499999999999996</v>
      </c>
      <c r="D15" s="8">
        <f>(1.65/2)*COS(90*PI()/180)</f>
        <v>5.0537373764980575E-17</v>
      </c>
      <c r="E15" s="3"/>
      <c r="G15" s="2">
        <f t="shared" si="0"/>
        <v>0.82499999999999996</v>
      </c>
      <c r="H15" s="2">
        <f t="shared" si="1"/>
        <v>5.0537373764980575E-17</v>
      </c>
      <c r="I15" s="2"/>
      <c r="J15" s="2"/>
      <c r="K15" s="12">
        <v>1</v>
      </c>
      <c r="L15" s="8">
        <v>3.5</v>
      </c>
      <c r="M15" s="2"/>
    </row>
    <row r="16" spans="1:13" x14ac:dyDescent="0.25">
      <c r="B16" s="7" t="s">
        <v>7</v>
      </c>
      <c r="C16" s="33">
        <f>(1.65/2)*SIN(210*PI()/180)</f>
        <v>-0.41250000000000009</v>
      </c>
      <c r="D16" s="8">
        <f>(1.65/2)*COS(210*PI()/180)</f>
        <v>-0.71447095812216177</v>
      </c>
      <c r="E16" s="3"/>
      <c r="G16" s="2">
        <f t="shared" si="0"/>
        <v>-0.41250000000000009</v>
      </c>
      <c r="H16" s="2">
        <f t="shared" si="1"/>
        <v>-0.71447095812216177</v>
      </c>
      <c r="I16" s="2"/>
      <c r="J16" s="2"/>
      <c r="K16" s="12">
        <v>0.5</v>
      </c>
      <c r="L16" s="8">
        <v>3.5</v>
      </c>
      <c r="M16" s="2"/>
    </row>
    <row r="17" spans="2:13" ht="15.75" thickBot="1" x14ac:dyDescent="0.3">
      <c r="B17" s="9" t="s">
        <v>8</v>
      </c>
      <c r="C17" s="10">
        <f>(1.65/2)*SIN(150*PI()/180)</f>
        <v>0.41249999999999992</v>
      </c>
      <c r="D17" s="11">
        <f>(1.65/2)*COS(150*PI()/180)</f>
        <v>-0.71447095812216188</v>
      </c>
      <c r="E17" s="3"/>
      <c r="G17" s="2">
        <f t="shared" si="0"/>
        <v>0.41249999999999992</v>
      </c>
      <c r="H17" s="2">
        <f t="shared" si="1"/>
        <v>-0.71447095812216188</v>
      </c>
      <c r="I17" s="2"/>
      <c r="J17" s="2"/>
      <c r="K17" s="12">
        <v>0.75</v>
      </c>
      <c r="L17" s="8">
        <v>4</v>
      </c>
      <c r="M17" s="2"/>
    </row>
    <row r="18" spans="2:13" x14ac:dyDescent="0.25">
      <c r="B18" s="34"/>
      <c r="C18" s="35"/>
      <c r="D18" s="35"/>
      <c r="E18" s="3"/>
      <c r="G18" s="2"/>
      <c r="H18" s="2"/>
      <c r="I18" s="2"/>
      <c r="J18" s="2"/>
      <c r="K18" s="12"/>
      <c r="L18" s="8"/>
      <c r="M18" s="2"/>
    </row>
    <row r="19" spans="2:13" x14ac:dyDescent="0.25">
      <c r="B19" s="34"/>
      <c r="C19" s="33"/>
      <c r="D19" s="33"/>
      <c r="E19" s="3"/>
      <c r="G19" s="2"/>
      <c r="H19" s="2"/>
      <c r="I19" s="2"/>
      <c r="J19" s="2"/>
      <c r="K19" s="12"/>
      <c r="L19" s="8"/>
      <c r="M19" s="2"/>
    </row>
    <row r="20" spans="2:13" x14ac:dyDescent="0.25">
      <c r="B20" s="34"/>
      <c r="C20" s="35"/>
      <c r="D20" s="35"/>
      <c r="E20" s="3"/>
      <c r="G20" s="2"/>
      <c r="H20" s="2"/>
      <c r="I20" s="2"/>
      <c r="J20" s="2"/>
      <c r="K20" s="12"/>
      <c r="L20" s="8"/>
      <c r="M20" s="2"/>
    </row>
    <row r="21" spans="2:13" x14ac:dyDescent="0.25">
      <c r="B21" s="34"/>
      <c r="C21" s="35"/>
      <c r="D21" s="35"/>
      <c r="E21" s="3"/>
      <c r="G21" s="2"/>
      <c r="H21" s="2"/>
      <c r="I21" s="2"/>
      <c r="J21" s="2"/>
      <c r="K21" s="12"/>
      <c r="L21" s="8"/>
      <c r="M21" s="2"/>
    </row>
    <row r="22" spans="2:13" x14ac:dyDescent="0.25">
      <c r="B22" s="34"/>
      <c r="C22" s="33"/>
      <c r="D22" s="33"/>
      <c r="E22" s="3"/>
      <c r="G22" s="2"/>
      <c r="H22" s="2"/>
      <c r="I22" s="2"/>
      <c r="J22" s="2"/>
      <c r="K22" s="12"/>
      <c r="L22" s="8"/>
      <c r="M22" s="2"/>
    </row>
    <row r="23" spans="2:13" x14ac:dyDescent="0.25">
      <c r="B23" s="34"/>
      <c r="C23" s="33"/>
      <c r="D23" s="33"/>
      <c r="E23" s="3"/>
      <c r="G23" s="2"/>
      <c r="H23" s="2"/>
      <c r="I23" s="2"/>
      <c r="J23" s="2"/>
      <c r="K23" s="12"/>
      <c r="L23" s="8"/>
      <c r="M23" s="2"/>
    </row>
    <row r="24" spans="2:13" x14ac:dyDescent="0.25">
      <c r="B24" s="34"/>
      <c r="C24" s="35"/>
      <c r="D24" s="35"/>
      <c r="E24" s="3"/>
      <c r="G24" s="2"/>
      <c r="H24" s="2"/>
      <c r="I24" s="2"/>
      <c r="J24" s="2"/>
      <c r="K24" s="12"/>
      <c r="L24" s="8"/>
      <c r="M24" s="2"/>
    </row>
    <row r="25" spans="2:13" x14ac:dyDescent="0.25">
      <c r="B25" s="34"/>
      <c r="C25" s="35"/>
      <c r="D25" s="35"/>
      <c r="E25" s="3"/>
      <c r="G25" s="2"/>
      <c r="H25" s="2"/>
      <c r="I25" s="2"/>
      <c r="J25" s="2"/>
      <c r="K25" s="12"/>
      <c r="L25" s="8"/>
      <c r="M25" s="2"/>
    </row>
    <row r="26" spans="2:13" x14ac:dyDescent="0.25">
      <c r="B26" s="34"/>
      <c r="C26" s="33"/>
      <c r="D26" s="33"/>
      <c r="E26" s="3"/>
      <c r="G26" s="2"/>
      <c r="H26" s="2"/>
      <c r="I26" s="2"/>
      <c r="J26" s="2"/>
      <c r="K26" s="12"/>
      <c r="L26" s="8"/>
      <c r="M26" s="2"/>
    </row>
    <row r="27" spans="2:13" x14ac:dyDescent="0.25">
      <c r="B27" s="34"/>
      <c r="C27" s="33"/>
      <c r="D27" s="33"/>
      <c r="E27" s="3"/>
      <c r="G27" s="2"/>
      <c r="H27" s="2"/>
      <c r="I27" s="2"/>
      <c r="J27" s="2"/>
      <c r="K27" s="12"/>
      <c r="L27" s="8"/>
      <c r="M27" s="2"/>
    </row>
    <row r="28" spans="2:13" x14ac:dyDescent="0.25">
      <c r="B28" s="34"/>
      <c r="C28" s="33"/>
      <c r="D28" s="33"/>
      <c r="E28" s="3"/>
      <c r="G28" s="2"/>
      <c r="H28" s="2"/>
      <c r="I28" s="2"/>
      <c r="J28" s="2"/>
      <c r="K28" s="12"/>
      <c r="L28" s="8"/>
      <c r="M28" s="2"/>
    </row>
    <row r="29" spans="2:13" ht="15.75" thickBot="1" x14ac:dyDescent="0.3">
      <c r="B29" s="34"/>
      <c r="C29" s="33"/>
      <c r="D29" s="33"/>
      <c r="E29" s="3"/>
      <c r="G29" s="2"/>
      <c r="H29" s="2"/>
      <c r="I29" s="2"/>
      <c r="J29" s="2"/>
      <c r="K29" s="20"/>
      <c r="L29" s="11"/>
      <c r="M29" s="2"/>
    </row>
    <row r="30" spans="2:13" x14ac:dyDescent="0.25">
      <c r="C30" s="1"/>
      <c r="D30" s="1"/>
      <c r="E30" s="1"/>
      <c r="J30" s="22" t="s">
        <v>14</v>
      </c>
      <c r="K30" s="21">
        <f>MEDIAN(K11:K29)</f>
        <v>0.5</v>
      </c>
      <c r="L30" s="21">
        <f>MEDIAN(L11:L29)</f>
        <v>3.5</v>
      </c>
    </row>
  </sheetData>
  <sortState xmlns:xlrd2="http://schemas.microsoft.com/office/spreadsheetml/2017/richdata2" ref="B11:D29">
    <sortCondition ref="B11:B29" customList="C1,C2,C3,C4,C5,C6,C7,C8,C9,C10,C11,C12,C13,C14,C15,C16,C17,C18,C19"/>
  </sortState>
  <mergeCells count="4">
    <mergeCell ref="A3:K3"/>
    <mergeCell ref="I1:M1"/>
    <mergeCell ref="B9:D9"/>
    <mergeCell ref="K9:L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ing04</dc:creator>
  <cp:lastModifiedBy>Quentin Lejeune</cp:lastModifiedBy>
  <dcterms:created xsi:type="dcterms:W3CDTF">2021-06-29T19:52:37Z</dcterms:created>
  <dcterms:modified xsi:type="dcterms:W3CDTF">2022-09-13T16:07:55Z</dcterms:modified>
</cp:coreProperties>
</file>